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2820"/>
  </bookViews>
  <sheets>
    <sheet name="Лист1" sheetId="1" r:id="rId1"/>
    <sheet name="XLR_NoRangeSheet" sheetId="2" state="veryHidden" r:id="rId2"/>
  </sheets>
  <definedNames>
    <definedName name="Query1">Лист1!$A$8:$U$13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Лист1!$A$19:$U$19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S12" i="1"/>
  <c r="S13"/>
  <c r="T14" s="1"/>
  <c r="T13"/>
  <c r="Q12"/>
  <c r="T10"/>
  <c r="S10"/>
  <c r="S11"/>
  <c r="T11" s="1"/>
  <c r="Q11"/>
  <c r="Q10"/>
  <c r="T9"/>
  <c r="T12"/>
  <c r="T8"/>
  <c r="B5" i="2" l="1"/>
  <c r="F24" i="1"/>
  <c r="E24"/>
</calcChain>
</file>

<file path=xl/sharedStrings.xml><?xml version="1.0" encoding="utf-8"?>
<sst xmlns="http://schemas.openxmlformats.org/spreadsheetml/2006/main" count="73" uniqueCount="54">
  <si>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</si>
  <si>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</si>
  <si>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</si>
  <si>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</si>
  <si>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</si>
  <si>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</si>
  <si>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</si>
  <si>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</si>
  <si>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</si>
  <si>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</si>
  <si>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</si>
  <si>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</si>
  <si>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</si>
  <si>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</si>
  <si>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</si>
  <si>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</si>
  <si>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</si>
  <si>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</si>
  <si>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</si>
  <si>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</si>
  <si>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</si>
  <si>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</si>
  <si>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абонентского оборудования IP-TV на 2015г</t>
  </si>
  <si>
    <t>, тел. , эл.почта:</t>
  </si>
  <si>
    <t/>
  </si>
  <si>
    <t>28.12.2015</t>
  </si>
  <si>
    <t>Бадьина Лилия Альбертовна</t>
  </si>
  <si>
    <t>(347)221-57-43</t>
  </si>
  <si>
    <t>37977</t>
  </si>
  <si>
    <t>КАБЕЛЬ HDMI-HDMI,1,8М</t>
  </si>
  <si>
    <t>шт</t>
  </si>
  <si>
    <t>37992</t>
  </si>
  <si>
    <t>ПУЛЬТ ДУ SD-88-4</t>
  </si>
  <si>
    <t>Пульт дистанционный к приставке IP-STB Промсвязь IP-TV HD 103</t>
  </si>
  <si>
    <t>42200</t>
  </si>
  <si>
    <t>БЛОК ПИТАНИЯ SDK-0302 12В 2А</t>
  </si>
  <si>
    <t>42422</t>
  </si>
  <si>
    <t>ПРИСТАВКА ТЕЛЕВИЗИОННАЯ ЦИФРОВАЯ IPTV-HD MINI</t>
  </si>
  <si>
    <t>ЛОТ</t>
  </si>
  <si>
    <t>1 кв. 2015г</t>
  </si>
  <si>
    <t>2 кв. 2015г</t>
  </si>
  <si>
    <t>3 кв. 2015г</t>
  </si>
  <si>
    <t>4 кв. 2015г</t>
  </si>
  <si>
    <t>470</t>
  </si>
  <si>
    <t>1 марта 2015г, 1 апреля 2015г, 1 мая 2015г, 1 июня 2015г, 1 июля 2015г, 1 августа 2015г, 1 сентября 2015г, 1 октября 2015г, 1 ноября 2015г, 1 декабря 2015г</t>
  </si>
  <si>
    <t>Конт. лицо по тех. вопросам</t>
  </si>
  <si>
    <t>Место доставки</t>
  </si>
  <si>
    <t>Начальник ОР Тимофеев И. А., тел. 8-347-221-54-78, Timofeev@bashtel.ru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</si>
  <si>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</si>
  <si>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Поддержка Full HD,  видео по запросу,  Поддерживаемые видеокодеки: MPEG-1, MPEG-2, MPEG-4 (h.264); Аудио: MPEG 1/2 Audio, МРЗ, AAC, AC3; Протоколы вещания IPTV: UDP, RTP, IGMP v2, RTSP;  Разрешение: 1920*1080, Full HD 1080p; Изображения: JPG, GIF, TIFF, PNG; Разъемы: USB 2.0 Host на боковой и тыльной стороне, 10/100 Ethernet; Видео выходы: HDMI, композитный совмещенный с аудио 3,5 jack; Аудио выходы: HDMI (в видеовыходе), аналоговый стерео, S/PDIF – оптический (Toslink); Удаленное управление: Средства сетевого мониторинга и конфигурирования по протоколу SNMP v2; Дополнительные средств администрирования ssh/telnet с доступом по ключам или паролям; Поддержка системы обновления ПО по IP multicast; Управление системным временем NTP; Интеграция с CAS Verimatrix для телеканалов и VOD; Интеграция с ПО TVE CTI версии 3.6; Комплектация: кабель Mini-Jack 3,5 mm –&gt; 3RCA, пульт дистанционного управления с логотипом, упаковка с логотипом Bashtel, наличие стикера на индивидуальной и групповых упаковках с указанием серийного номера и MAC адреса приставки</t>
  </si>
  <si>
    <t xml:space="preserve">Поставщик обязан предоставить вместе с Товаром следующие сопроводительные документы: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 Обязательно наличие сервисного центра на территории Республики Башкортостан с возможность гарантийного и послегарантийного обслуживания со сроком выполнения: не более 20 (двадцати) календарных дней со дня обращения уполномоченного представителя заказчика.                                                                                                                                                                                                                                                                           7) Документ подтверждающий интеграцию с  платформой оператора. 
</t>
  </si>
  <si>
    <t xml:space="preserve">Адаптер PS-112 5В 2А </t>
  </si>
  <si>
    <t>Адаптер PS-112 5В 2А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</si>
  <si>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56 895 446,40</t>
    </r>
    <r>
      <rPr>
        <sz val="11"/>
        <color theme="1"/>
        <rFont val="Calibri"/>
        <family val="2"/>
        <charset val="204"/>
        <scheme val="minor"/>
      </rPr>
      <t>_  руб. (с НДС)</t>
    </r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</si>
</sst>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[$-419]d\ mmm;@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165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top"/>
    </xf>
    <xf numFmtId="2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24"/>
  <sheetViews>
    <sheetView tabSelected="1" topLeftCell="A13" workbookViewId="0">
      <selection activeCell="E17" sqref="E17:T17"/>
    </sheetView>
  </sheetViews>
  <sheetFormatPr defaultRowHeight="15"/>
  <cols>
    <col min="1" max="1" width="0.85546875" customWidth="1"/>
    <col min="2" max="2" width="4.7109375" customWidth="1"/>
    <col min="3" max="3" width="7" style="12" customWidth="1"/>
    <col min="4" max="4" width="19" customWidth="1"/>
    <col min="5" max="5" width="54.85546875" style="12" customWidth="1"/>
    <col min="7" max="7" width="6" bestFit="1" customWidth="1"/>
    <col min="8" max="8" width="5.7109375" style="12" bestFit="1" customWidth="1"/>
    <col min="9" max="9" width="6.140625" style="12" customWidth="1"/>
    <col min="10" max="10" width="6.28515625" bestFit="1" customWidth="1"/>
    <col min="11" max="11" width="6" style="12" customWidth="1"/>
    <col min="12" max="12" width="5.140625" style="12" bestFit="1" customWidth="1"/>
    <col min="13" max="13" width="5.5703125" bestFit="1" customWidth="1"/>
    <col min="14" max="14" width="5.42578125" style="12" bestFit="1" customWidth="1"/>
    <col min="15" max="15" width="5.7109375" style="12" bestFit="1" customWidth="1"/>
    <col min="16" max="16" width="5.7109375" bestFit="1" customWidth="1"/>
    <col min="17" max="17" width="6.28515625" bestFit="1" customWidth="1"/>
    <col min="18" max="18" width="16.140625" customWidth="1"/>
    <col min="19" max="19" width="14.140625" customWidth="1"/>
    <col min="20" max="20" width="17" customWidth="1"/>
    <col min="21" max="21" width="3.28515625" customWidth="1"/>
  </cols>
  <sheetData>
    <row r="1" spans="1:26">
      <c r="T1" s="15" t="s">
        <v>14</v>
      </c>
    </row>
    <row r="2" spans="1:26">
      <c r="B2" s="32" t="s">
        <v>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6">
      <c r="B3" t="s">
        <v>38</v>
      </c>
      <c r="D3" s="10" t="s">
        <v>22</v>
      </c>
      <c r="E3" s="10"/>
      <c r="U3" s="6"/>
    </row>
    <row r="4" spans="1:26" ht="15" customHeight="1">
      <c r="B4" s="38" t="s">
        <v>0</v>
      </c>
      <c r="C4" s="38" t="s">
        <v>18</v>
      </c>
      <c r="D4" s="38" t="s">
        <v>16</v>
      </c>
      <c r="E4" s="38" t="s">
        <v>1</v>
      </c>
      <c r="F4" s="38" t="s">
        <v>9</v>
      </c>
      <c r="G4" s="33" t="s">
        <v>10</v>
      </c>
      <c r="H4" s="33"/>
      <c r="I4" s="33"/>
      <c r="J4" s="33"/>
      <c r="K4" s="33"/>
      <c r="L4" s="33"/>
      <c r="M4" s="33"/>
      <c r="N4" s="33"/>
      <c r="O4" s="33"/>
      <c r="P4" s="33"/>
      <c r="Q4" s="33"/>
      <c r="R4" s="41" t="s">
        <v>11</v>
      </c>
      <c r="S4" s="44" t="s">
        <v>12</v>
      </c>
      <c r="T4" s="44" t="s">
        <v>17</v>
      </c>
      <c r="U4" s="6"/>
    </row>
    <row r="5" spans="1:26" s="5" customFormat="1" ht="30">
      <c r="B5" s="39"/>
      <c r="C5" s="39"/>
      <c r="D5" s="39"/>
      <c r="E5" s="39"/>
      <c r="F5" s="39"/>
      <c r="G5" s="4" t="s">
        <v>39</v>
      </c>
      <c r="H5" s="47" t="s">
        <v>40</v>
      </c>
      <c r="I5" s="48"/>
      <c r="J5" s="49"/>
      <c r="K5" s="47" t="s">
        <v>41</v>
      </c>
      <c r="L5" s="48"/>
      <c r="M5" s="49"/>
      <c r="N5" s="47" t="s">
        <v>42</v>
      </c>
      <c r="O5" s="48"/>
      <c r="P5" s="49"/>
      <c r="Q5" s="38" t="s">
        <v>15</v>
      </c>
      <c r="R5" s="42"/>
      <c r="S5" s="45"/>
      <c r="T5" s="45"/>
    </row>
    <row r="6" spans="1:26" s="5" customFormat="1">
      <c r="B6" s="40"/>
      <c r="C6" s="40"/>
      <c r="D6" s="40"/>
      <c r="E6" s="40"/>
      <c r="F6" s="40"/>
      <c r="G6" s="26">
        <v>41699</v>
      </c>
      <c r="H6" s="26">
        <v>41730</v>
      </c>
      <c r="I6" s="26">
        <v>41760</v>
      </c>
      <c r="J6" s="26">
        <v>41791</v>
      </c>
      <c r="K6" s="26">
        <v>41821</v>
      </c>
      <c r="L6" s="26">
        <v>41852</v>
      </c>
      <c r="M6" s="26">
        <v>41883</v>
      </c>
      <c r="N6" s="26">
        <v>41913</v>
      </c>
      <c r="O6" s="26">
        <v>41944</v>
      </c>
      <c r="P6" s="26">
        <v>41974</v>
      </c>
      <c r="Q6" s="40"/>
      <c r="R6" s="43"/>
      <c r="S6" s="46"/>
      <c r="T6" s="46"/>
    </row>
    <row r="7" spans="1:26">
      <c r="B7" s="1">
        <v>1</v>
      </c>
      <c r="C7" s="20">
        <v>2</v>
      </c>
      <c r="D7" s="1">
        <v>3</v>
      </c>
      <c r="E7" s="23">
        <v>4</v>
      </c>
      <c r="F7" s="1">
        <v>5</v>
      </c>
      <c r="G7" s="9">
        <v>6</v>
      </c>
      <c r="H7" s="23">
        <v>7</v>
      </c>
      <c r="I7" s="23">
        <v>8</v>
      </c>
      <c r="J7" s="9">
        <v>9</v>
      </c>
      <c r="K7" s="23">
        <v>10</v>
      </c>
      <c r="L7" s="23">
        <v>11</v>
      </c>
      <c r="M7" s="9">
        <v>12</v>
      </c>
      <c r="N7" s="23">
        <v>13</v>
      </c>
      <c r="O7" s="23">
        <v>14</v>
      </c>
      <c r="P7" s="9">
        <v>15</v>
      </c>
      <c r="Q7" s="1">
        <v>16</v>
      </c>
      <c r="R7" s="9">
        <v>17</v>
      </c>
      <c r="S7" s="9">
        <v>18</v>
      </c>
      <c r="T7" s="9">
        <v>19</v>
      </c>
    </row>
    <row r="8" spans="1:26" ht="30">
      <c r="A8" s="12"/>
      <c r="B8" s="11">
        <v>1</v>
      </c>
      <c r="C8" s="11" t="s">
        <v>28</v>
      </c>
      <c r="D8" s="2" t="s">
        <v>29</v>
      </c>
      <c r="E8" s="2" t="s">
        <v>29</v>
      </c>
      <c r="F8" s="7" t="s">
        <v>30</v>
      </c>
      <c r="G8" s="19">
        <v>470</v>
      </c>
      <c r="H8" s="19" t="s">
        <v>43</v>
      </c>
      <c r="I8" s="19" t="s">
        <v>43</v>
      </c>
      <c r="J8" s="19" t="s">
        <v>43</v>
      </c>
      <c r="K8" s="19" t="s">
        <v>43</v>
      </c>
      <c r="L8" s="19" t="s">
        <v>43</v>
      </c>
      <c r="M8" s="19" t="s">
        <v>43</v>
      </c>
      <c r="N8" s="19" t="s">
        <v>43</v>
      </c>
      <c r="O8" s="19" t="s">
        <v>43</v>
      </c>
      <c r="P8" s="19" t="s">
        <v>43</v>
      </c>
      <c r="Q8" s="19">
        <v>4700</v>
      </c>
      <c r="R8" s="8">
        <v>169.6</v>
      </c>
      <c r="S8" s="8">
        <v>797120</v>
      </c>
      <c r="T8" s="27">
        <f>S8*1.18</f>
        <v>940601.6</v>
      </c>
      <c r="U8" s="12"/>
    </row>
    <row r="9" spans="1:26" ht="30">
      <c r="A9" s="12"/>
      <c r="B9" s="11">
        <v>2</v>
      </c>
      <c r="C9" s="11" t="s">
        <v>31</v>
      </c>
      <c r="D9" s="2" t="s">
        <v>32</v>
      </c>
      <c r="E9" s="2" t="s">
        <v>33</v>
      </c>
      <c r="F9" s="7" t="s">
        <v>30</v>
      </c>
      <c r="G9" s="19">
        <v>490</v>
      </c>
      <c r="H9" s="19">
        <v>490</v>
      </c>
      <c r="I9" s="19">
        <v>490</v>
      </c>
      <c r="J9" s="19">
        <v>490</v>
      </c>
      <c r="K9" s="19">
        <v>490</v>
      </c>
      <c r="L9" s="19">
        <v>490</v>
      </c>
      <c r="M9" s="19">
        <v>490</v>
      </c>
      <c r="N9" s="19">
        <v>490</v>
      </c>
      <c r="O9" s="19">
        <v>490</v>
      </c>
      <c r="P9" s="19">
        <v>490</v>
      </c>
      <c r="Q9" s="19">
        <v>4900</v>
      </c>
      <c r="R9" s="8">
        <v>212</v>
      </c>
      <c r="S9" s="8">
        <v>1038800</v>
      </c>
      <c r="T9" s="27">
        <f t="shared" ref="T9:T12" si="0">S9*1.18</f>
        <v>1225784</v>
      </c>
      <c r="U9" s="12"/>
    </row>
    <row r="10" spans="1:26" s="12" customFormat="1" ht="30">
      <c r="B10" s="30">
        <v>3</v>
      </c>
      <c r="C10" s="30">
        <v>43661</v>
      </c>
      <c r="D10" s="2" t="s">
        <v>51</v>
      </c>
      <c r="E10" s="2" t="s">
        <v>52</v>
      </c>
      <c r="F10" s="7" t="s">
        <v>30</v>
      </c>
      <c r="G10" s="31">
        <v>50</v>
      </c>
      <c r="H10" s="31">
        <v>50</v>
      </c>
      <c r="I10" s="31">
        <v>50</v>
      </c>
      <c r="J10" s="31">
        <v>50</v>
      </c>
      <c r="K10" s="31">
        <v>50</v>
      </c>
      <c r="L10" s="31">
        <v>50</v>
      </c>
      <c r="M10" s="31">
        <v>50</v>
      </c>
      <c r="N10" s="31">
        <v>50</v>
      </c>
      <c r="O10" s="31">
        <v>50</v>
      </c>
      <c r="P10" s="31">
        <v>50</v>
      </c>
      <c r="Q10" s="31">
        <f>SUM(G10:P10)</f>
        <v>500</v>
      </c>
      <c r="R10" s="8">
        <v>190.8</v>
      </c>
      <c r="S10" s="8">
        <f>R10*Q10</f>
        <v>95400</v>
      </c>
      <c r="T10" s="27">
        <f t="shared" si="0"/>
        <v>112572</v>
      </c>
    </row>
    <row r="11" spans="1:26" s="12" customFormat="1" ht="30">
      <c r="B11" s="11">
        <v>4</v>
      </c>
      <c r="C11" s="11" t="s">
        <v>34</v>
      </c>
      <c r="D11" s="2" t="s">
        <v>35</v>
      </c>
      <c r="E11" s="2" t="s">
        <v>35</v>
      </c>
      <c r="F11" s="7" t="s">
        <v>30</v>
      </c>
      <c r="G11" s="31">
        <v>270</v>
      </c>
      <c r="H11" s="31">
        <v>270</v>
      </c>
      <c r="I11" s="31">
        <v>270</v>
      </c>
      <c r="J11" s="31">
        <v>270</v>
      </c>
      <c r="K11" s="31">
        <v>270</v>
      </c>
      <c r="L11" s="31">
        <v>270</v>
      </c>
      <c r="M11" s="31">
        <v>270</v>
      </c>
      <c r="N11" s="31">
        <v>270</v>
      </c>
      <c r="O11" s="31">
        <v>270</v>
      </c>
      <c r="P11" s="31">
        <v>270</v>
      </c>
      <c r="Q11" s="31">
        <f>SUM(G11:P11)</f>
        <v>2700</v>
      </c>
      <c r="R11" s="8">
        <v>190.8</v>
      </c>
      <c r="S11" s="8">
        <f>R11*Q11</f>
        <v>515160.00000000006</v>
      </c>
      <c r="T11" s="27">
        <f t="shared" si="0"/>
        <v>607888.80000000005</v>
      </c>
    </row>
    <row r="12" spans="1:26" s="12" customFormat="1" ht="327.75" customHeight="1">
      <c r="B12" s="11">
        <v>5</v>
      </c>
      <c r="C12" s="11" t="s">
        <v>36</v>
      </c>
      <c r="D12" s="2" t="s">
        <v>37</v>
      </c>
      <c r="E12" s="2" t="s">
        <v>49</v>
      </c>
      <c r="F12" s="7" t="s">
        <v>30</v>
      </c>
      <c r="G12" s="19">
        <v>3000</v>
      </c>
      <c r="H12" s="19">
        <v>3000</v>
      </c>
      <c r="I12" s="19">
        <v>3000</v>
      </c>
      <c r="J12" s="31">
        <v>2000</v>
      </c>
      <c r="K12" s="31">
        <v>2000</v>
      </c>
      <c r="L12" s="31">
        <v>2000</v>
      </c>
      <c r="M12" s="31">
        <v>2000</v>
      </c>
      <c r="N12" s="31">
        <v>2000</v>
      </c>
      <c r="O12" s="31">
        <v>2000</v>
      </c>
      <c r="P12" s="31">
        <v>2000</v>
      </c>
      <c r="Q12" s="31">
        <f>SUM(G12:P12)</f>
        <v>23000</v>
      </c>
      <c r="R12" s="8">
        <v>1990</v>
      </c>
      <c r="S12" s="8">
        <f>R12*Q12</f>
        <v>45770000</v>
      </c>
      <c r="T12" s="27">
        <f t="shared" si="0"/>
        <v>54008600</v>
      </c>
    </row>
    <row r="13" spans="1:26">
      <c r="A13" s="12"/>
      <c r="B13" s="18"/>
      <c r="C13" s="18"/>
      <c r="D13" s="13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29">
        <f>SUM($S$8:$S$12)</f>
        <v>48216480</v>
      </c>
      <c r="T13" s="27">
        <f>S13*1.18</f>
        <v>56895446.399999999</v>
      </c>
      <c r="U13" s="12"/>
    </row>
    <row r="14" spans="1:26">
      <c r="A14" s="12"/>
      <c r="B14" s="16"/>
      <c r="C14" s="16"/>
      <c r="D14" s="17"/>
      <c r="E14" s="17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 t="s">
        <v>13</v>
      </c>
      <c r="T14" s="28">
        <f>S13*0.18</f>
        <v>8678966.4000000004</v>
      </c>
      <c r="U14" s="12"/>
    </row>
    <row r="15" spans="1:26" ht="16.5" customHeight="1">
      <c r="A15" s="12"/>
      <c r="B15" s="36" t="s">
        <v>53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12"/>
      <c r="V15" s="3"/>
      <c r="W15" s="3"/>
      <c r="X15" s="3"/>
      <c r="Y15" s="3"/>
      <c r="Z15" s="3"/>
    </row>
    <row r="16" spans="1:26">
      <c r="B16" s="34" t="s">
        <v>2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</row>
    <row r="17" spans="1:21">
      <c r="B17" s="33" t="s">
        <v>3</v>
      </c>
      <c r="C17" s="33"/>
      <c r="D17" s="33"/>
      <c r="E17" s="36" t="s">
        <v>44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</row>
    <row r="18" spans="1:21" s="12" customFormat="1" ht="32.1" customHeight="1">
      <c r="A18"/>
      <c r="B18" s="33" t="s">
        <v>4</v>
      </c>
      <c r="C18" s="33"/>
      <c r="D18" s="33"/>
      <c r="E18" s="55" t="s">
        <v>6</v>
      </c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3"/>
    </row>
    <row r="19" spans="1:21" s="12" customFormat="1" ht="135.75" customHeight="1">
      <c r="B19" s="53" t="s">
        <v>5</v>
      </c>
      <c r="C19" s="53"/>
      <c r="D19" s="53"/>
      <c r="E19" s="54" t="s">
        <v>50</v>
      </c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</row>
    <row r="20" spans="1:21" s="12" customFormat="1" ht="19.5" customHeight="1">
      <c r="A20"/>
      <c r="B20" s="50" t="s">
        <v>45</v>
      </c>
      <c r="C20" s="50"/>
      <c r="D20" s="50"/>
      <c r="E20" s="57" t="s">
        <v>47</v>
      </c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/>
    </row>
    <row r="21" spans="1:21" ht="34.5" customHeight="1">
      <c r="B21" s="51" t="s">
        <v>46</v>
      </c>
      <c r="C21" s="52"/>
      <c r="D21" s="52"/>
      <c r="E21" s="51" t="s">
        <v>48</v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</row>
    <row r="22" spans="1:21" s="12" customFormat="1">
      <c r="B22" s="21"/>
      <c r="C22" s="21"/>
      <c r="D22" s="21"/>
      <c r="E22" s="21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1" s="12" customFormat="1">
      <c r="E23" s="15"/>
    </row>
    <row r="24" spans="1:21">
      <c r="B24" t="s">
        <v>8</v>
      </c>
      <c r="E24" s="6" t="str">
        <f>Query2_USERN</f>
        <v>Бадьина Лилия Альбертовна</v>
      </c>
      <c r="F24" s="6" t="str">
        <f>Query2_USERT</f>
        <v>(347)221-57-43</v>
      </c>
    </row>
  </sheetData>
  <mergeCells count="26">
    <mergeCell ref="N5:P5"/>
    <mergeCell ref="Q5:Q6"/>
    <mergeCell ref="B20:D20"/>
    <mergeCell ref="B21:D21"/>
    <mergeCell ref="B19:D19"/>
    <mergeCell ref="E19:T19"/>
    <mergeCell ref="E17:T17"/>
    <mergeCell ref="E21:T21"/>
    <mergeCell ref="E18:T18"/>
    <mergeCell ref="E20:T20"/>
    <mergeCell ref="B2:T2"/>
    <mergeCell ref="B18:D18"/>
    <mergeCell ref="B17:D17"/>
    <mergeCell ref="B16:T16"/>
    <mergeCell ref="B15:T15"/>
    <mergeCell ref="G4:Q4"/>
    <mergeCell ref="B4:B6"/>
    <mergeCell ref="C4:C6"/>
    <mergeCell ref="D4:D6"/>
    <mergeCell ref="E4:E6"/>
    <mergeCell ref="R4:R6"/>
    <mergeCell ref="S4:S6"/>
    <mergeCell ref="T4:T6"/>
    <mergeCell ref="F4:F6"/>
    <mergeCell ref="H5:J5"/>
    <mergeCell ref="K5:M5"/>
  </mergeCells>
  <pageMargins left="0" right="0" top="0" bottom="0" header="0.31496062992125984" footer="0.31496062992125984"/>
  <pageSetup paperSize="9" scale="6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4" t="s">
        <v>19</v>
      </c>
      <c r="B5" t="e">
        <f>XLR_ERRNAME</f>
        <v>#NAME?</v>
      </c>
    </row>
    <row r="6" spans="1:14">
      <c r="A6" t="s">
        <v>20</v>
      </c>
      <c r="B6">
        <v>9099</v>
      </c>
      <c r="C6" s="25" t="s">
        <v>21</v>
      </c>
      <c r="D6">
        <v>5109</v>
      </c>
      <c r="E6" s="25" t="s">
        <v>22</v>
      </c>
      <c r="F6" s="25" t="s">
        <v>23</v>
      </c>
      <c r="G6" s="25" t="s">
        <v>24</v>
      </c>
      <c r="H6" s="25" t="s">
        <v>24</v>
      </c>
      <c r="I6" s="25" t="s">
        <v>24</v>
      </c>
      <c r="J6" s="25" t="s">
        <v>22</v>
      </c>
      <c r="K6" s="25" t="s">
        <v>25</v>
      </c>
      <c r="L6" s="25" t="s">
        <v>26</v>
      </c>
      <c r="M6" s="25" t="s">
        <v>27</v>
      </c>
      <c r="N6" s="25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2014-12-15T04:16:06Z</cp:lastPrinted>
  <dcterms:created xsi:type="dcterms:W3CDTF">2013-12-19T08:11:42Z</dcterms:created>
  <dcterms:modified xsi:type="dcterms:W3CDTF">2014-12-17T05:36:07Z</dcterms:modified>
</cp:coreProperties>
</file>